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dk.deloitte.com\sekr\DKCPH06\SEKR\Tax\Tax Return - 2022\Politiforbundet\2023\"/>
    </mc:Choice>
  </mc:AlternateContent>
  <xr:revisionPtr revIDLastSave="0" documentId="13_ncr:1_{2409D0C2-77C4-40E0-B7A0-D93E4AFDF254}" xr6:coauthVersionLast="47" xr6:coauthVersionMax="47" xr10:uidLastSave="{00000000-0000-0000-0000-000000000000}"/>
  <workbookProtection workbookAlgorithmName="SHA-512" workbookHashValue="jqmpfip6WJ740KXm6PjJ+90ibRdqQbX8cqtip66MhZxivYH9b6enDcgX5TODyP0pQrLYqvqPuWBXmx3/R9juag==" workbookSaltValue="lbuTvTR8/4EqhzbmR8MR0w==" workbookSpinCount="100000" lockStructure="1"/>
  <bookViews>
    <workbookView xWindow="-108" yWindow="-108" windowWidth="23256" windowHeight="14016" xr2:uid="{00000000-000D-0000-FFFF-FFFF00000000}"/>
  </bookViews>
  <sheets>
    <sheet name="Differencefradrag" sheetId="2" r:id="rId1"/>
    <sheet name="Satser2023" sheetId="3" state="veryHidden" r:id="rId2"/>
  </sheets>
  <definedNames>
    <definedName name="AS2DocOpenMode" hidden="1">"AS2DocumentEdit"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1" i="2" l="1"/>
  <c r="E23" i="2"/>
  <c r="E22" i="2"/>
  <c r="E21" i="2"/>
  <c r="E15" i="2"/>
  <c r="E14" i="2"/>
  <c r="E13" i="2"/>
  <c r="L29" i="2"/>
  <c r="L28" i="2"/>
  <c r="L11" i="2"/>
  <c r="L12" i="2" s="1"/>
  <c r="E19" i="2"/>
  <c r="E11" i="2"/>
  <c r="E12" i="2" s="1"/>
  <c r="F11" i="2"/>
  <c r="C27" i="2"/>
  <c r="D28" i="2"/>
  <c r="F21" i="2" l="1"/>
  <c r="F23" i="2"/>
  <c r="F22" i="2"/>
  <c r="F19" i="2"/>
  <c r="L13" i="2" l="1"/>
  <c r="F13" i="2"/>
  <c r="L23" i="2" l="1"/>
  <c r="L22" i="2"/>
  <c r="E20" i="2"/>
  <c r="F20" i="2" s="1"/>
  <c r="L15" i="2"/>
  <c r="F15" i="2"/>
  <c r="L14" i="2"/>
  <c r="F14" i="2"/>
  <c r="F12" i="2"/>
  <c r="F29" i="2" l="1"/>
  <c r="L26" i="2"/>
  <c r="G30" i="2" s="1"/>
  <c r="G32" i="2" l="1"/>
</calcChain>
</file>

<file path=xl/sharedStrings.xml><?xml version="1.0" encoding="utf-8"?>
<sst xmlns="http://schemas.openxmlformats.org/spreadsheetml/2006/main" count="33" uniqueCount="28">
  <si>
    <t>Sats</t>
  </si>
  <si>
    <t>Total</t>
  </si>
  <si>
    <t>Antal rejsedage totalt</t>
  </si>
  <si>
    <t>Antal måltider stillet til rådighed af arbejdsgiver totalt</t>
  </si>
  <si>
    <t>Udbetalte skattefri rejse-diæter (time- og dagpenge) fra Politiet totalt</t>
  </si>
  <si>
    <t>Mulig maksimal udbetaling efter SKAT´s satser</t>
  </si>
  <si>
    <t>*</t>
  </si>
  <si>
    <t>SKAT</t>
  </si>
  <si>
    <t>Total reduktion i SKATs sats pga. måltider</t>
  </si>
  <si>
    <t>OBS: INDTAST DAGE OG TIMER I FARVEDE FELTER</t>
  </si>
  <si>
    <t>Antal fulde rejsedøgn med betalt morgenmad (på rejsedøgn med ureduceret sats)</t>
  </si>
  <si>
    <t>Antal fulde rejsedøgn med betalt frokost (på rejsedøgn med ureduceret sats)</t>
  </si>
  <si>
    <t>Antal fulde rejsedøgn med betalt middag (på rejsedøgn med ureduceret sats)</t>
  </si>
  <si>
    <t>Antal fulde rejsedøgn med betalt morgenmad (på rejsedøgn med reduceret sats)</t>
  </si>
  <si>
    <t>Antal fulde rejsedøgn med betalt frokost (på rejsedøgn med reduceret sats)</t>
  </si>
  <si>
    <t>Antal fulde rejsedøgn med betalt middag (på rejsedøgn med reduceret sats)</t>
  </si>
  <si>
    <t>OBS: Indtast antal fulde rejsedøgn med hhv. morgenmad, frokost samt middag. Der er i modellen ikke taget højde for måltider på hjemrejsedage.</t>
  </si>
  <si>
    <t>Nedenfor indtastes årets antal fulde rejsedøgn (hele døgn a 24 timer) samt antal rejsetimer for hjemrejsedage.</t>
  </si>
  <si>
    <t xml:space="preserve"> </t>
  </si>
  <si>
    <t xml:space="preserve">Tjek rubrikkerne!! </t>
  </si>
  <si>
    <r>
      <rPr>
        <sz val="11"/>
        <color theme="1" tint="0.249977111117893"/>
        <rFont val="Arial"/>
        <family val="2"/>
      </rPr>
      <t>Fulde rejsedøgn udbetalt med</t>
    </r>
    <r>
      <rPr>
        <sz val="11"/>
        <color theme="0" tint="-0.249977111117893"/>
        <rFont val="Arial"/>
        <family val="2"/>
      </rPr>
      <t xml:space="preserve"> </t>
    </r>
    <r>
      <rPr>
        <b/>
        <sz val="11"/>
        <color rgb="FFFFC000"/>
        <rFont val="Arial"/>
        <family val="2"/>
      </rPr>
      <t>ureduceret sats</t>
    </r>
    <r>
      <rPr>
        <sz val="11"/>
        <color theme="1"/>
        <rFont val="Arial"/>
        <family val="2"/>
      </rPr>
      <t xml:space="preserve"> </t>
    </r>
  </si>
  <si>
    <r>
      <rPr>
        <sz val="11"/>
        <color theme="1" tint="0.249977111117893"/>
        <rFont val="Arial"/>
        <family val="2"/>
      </rPr>
      <t>Fulde rejsedøgn udbetalt med</t>
    </r>
    <r>
      <rPr>
        <sz val="11"/>
        <color theme="0" tint="-0.249977111117893"/>
        <rFont val="Arial"/>
        <family val="2"/>
      </rPr>
      <t xml:space="preserve"> </t>
    </r>
    <r>
      <rPr>
        <b/>
        <sz val="11"/>
        <color theme="4"/>
        <rFont val="Arial"/>
        <family val="2"/>
      </rPr>
      <t>reduceret sats</t>
    </r>
  </si>
  <si>
    <r>
      <rPr>
        <sz val="11"/>
        <color theme="1" tint="0.249977111117893"/>
        <rFont val="Arial"/>
        <family val="2"/>
      </rPr>
      <t>Timer i alt for hjemrejsedage udbetalt med</t>
    </r>
    <r>
      <rPr>
        <sz val="11"/>
        <color theme="0" tint="-0.249977111117893"/>
        <rFont val="Arial"/>
        <family val="2"/>
      </rPr>
      <t xml:space="preserve"> </t>
    </r>
    <r>
      <rPr>
        <b/>
        <sz val="11"/>
        <color theme="4"/>
        <rFont val="Arial"/>
        <family val="2"/>
      </rPr>
      <t>reduceret sats</t>
    </r>
  </si>
  <si>
    <r>
      <rPr>
        <sz val="11"/>
        <color theme="1" tint="0.249977111117893"/>
        <rFont val="Arial"/>
        <family val="2"/>
      </rPr>
      <t>Timer i alt for hjemrejsedage udbetalt med</t>
    </r>
    <r>
      <rPr>
        <b/>
        <sz val="11"/>
        <color theme="0" tint="-0.249977111117893"/>
        <rFont val="Arial"/>
        <family val="2"/>
      </rPr>
      <t xml:space="preserve"> </t>
    </r>
    <r>
      <rPr>
        <b/>
        <sz val="11"/>
        <color rgb="FFFFC000"/>
        <rFont val="Arial"/>
        <family val="2"/>
      </rPr>
      <t>ureduceret sats</t>
    </r>
  </si>
  <si>
    <r>
      <t xml:space="preserve">Eks: hvis afrejse sker kl. 08.00 på døgn 1 med hjemkomst kl. 10.00 på døgn 5 = </t>
    </r>
    <r>
      <rPr>
        <i/>
        <u/>
        <sz val="11"/>
        <color theme="1" tint="0.249977111117893"/>
        <rFont val="Arial"/>
        <family val="2"/>
      </rPr>
      <t>5 fulde rejsedøgn + 2 rejsetimer</t>
    </r>
    <r>
      <rPr>
        <i/>
        <sz val="11"/>
        <color theme="1" tint="0.249977111117893"/>
        <rFont val="Arial"/>
        <family val="2"/>
      </rPr>
      <t>. Alle årets rejser lægges sammen for at beregne antal totale rejsedøgn samt rejsetimer for 2023.</t>
    </r>
  </si>
  <si>
    <t>Differencefradrag - rubrik 53 på selvangivelsen (max. 30.500 kr. i 2023)</t>
  </si>
  <si>
    <t>Fradrag</t>
  </si>
  <si>
    <t>Nedenfor indtastes årets antal fulde rejsedøgn ved udstationering fra og med den 29 rejsedag samt antal rejsetimer for hjemrejsedage.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</si>
</sst>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 * #,##0.00_)\ _k_r_._ ;_ * \(#,##0.00\)\ _k_r_._ ;_ * &quot;-&quot;??_)\ _k_r_._ ;_ @_ 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 tint="-0.249977111117893"/>
      <name val="Arial"/>
      <family val="2"/>
    </font>
    <font>
      <i/>
      <sz val="11"/>
      <color theme="0" tint="-0.249977111117893"/>
      <name val="Arial"/>
      <family val="2"/>
    </font>
    <font>
      <b/>
      <sz val="11"/>
      <color rgb="FFFFC000"/>
      <name val="Arial"/>
      <family val="2"/>
    </font>
    <font>
      <sz val="11"/>
      <color rgb="FFFFC000"/>
      <name val="Arial"/>
      <family val="2"/>
    </font>
    <font>
      <b/>
      <sz val="11"/>
      <color rgb="FF00B0F0"/>
      <name val="Arial"/>
      <family val="2"/>
    </font>
    <font>
      <sz val="10"/>
      <name val="Arial"/>
      <family val="2"/>
    </font>
    <font>
      <i/>
      <sz val="11"/>
      <color rgb="FFFF0000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sz val="11"/>
      <color theme="0" tint="-0.249977111117893"/>
      <name val="Arial"/>
      <family val="2"/>
    </font>
    <font>
      <sz val="11"/>
      <color theme="4"/>
      <name val="Arial"/>
      <family val="2"/>
    </font>
    <font>
      <b/>
      <sz val="11"/>
      <color theme="4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 tint="0.249977111117893"/>
      <name val="Arial"/>
      <family val="2"/>
    </font>
    <font>
      <i/>
      <u/>
      <sz val="11"/>
      <color theme="1" tint="0.249977111117893"/>
      <name val="Arial"/>
      <family val="2"/>
    </font>
    <font>
      <sz val="11"/>
      <color theme="1" tint="0.249977111117893"/>
      <name val="Arial"/>
      <family val="2"/>
    </font>
    <font>
      <sz val="10"/>
      <color theme="1" tint="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92">
    <xf numFmtId="0" fontId="0" fillId="0" borderId="0" xfId="0"/>
    <xf numFmtId="0" fontId="0" fillId="0" borderId="0" xfId="0" applyProtection="1"/>
    <xf numFmtId="0" fontId="0" fillId="0" borderId="0" xfId="0" applyProtection="1">
      <protection hidden="1"/>
    </xf>
    <xf numFmtId="0" fontId="8" fillId="0" borderId="0" xfId="3" applyProtection="1"/>
    <xf numFmtId="164" fontId="0" fillId="0" borderId="0" xfId="1" applyFont="1" applyProtection="1">
      <protection hidden="1"/>
    </xf>
    <xf numFmtId="0" fontId="0" fillId="0" borderId="0" xfId="0" applyFill="1" applyProtection="1"/>
    <xf numFmtId="0" fontId="0" fillId="0" borderId="0" xfId="0" applyFill="1" applyProtection="1">
      <protection hidden="1"/>
    </xf>
    <xf numFmtId="0" fontId="3" fillId="0" borderId="0" xfId="0" applyFont="1" applyFill="1" applyProtection="1">
      <protection hidden="1"/>
    </xf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2" xfId="0" applyFill="1" applyBorder="1" applyProtection="1">
      <protection hidden="1"/>
    </xf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0" xfId="0" applyFill="1" applyBorder="1" applyProtection="1"/>
    <xf numFmtId="0" fontId="0" fillId="0" borderId="0" xfId="0" applyFill="1" applyBorder="1" applyProtection="1">
      <protection hidden="1"/>
    </xf>
    <xf numFmtId="0" fontId="0" fillId="0" borderId="5" xfId="0" applyFill="1" applyBorder="1" applyProtection="1"/>
    <xf numFmtId="0" fontId="15" fillId="0" borderId="4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8" fillId="0" borderId="0" xfId="3" applyFill="1" applyProtection="1"/>
    <xf numFmtId="0" fontId="0" fillId="0" borderId="5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5" fillId="0" borderId="4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5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164" fontId="0" fillId="0" borderId="0" xfId="1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/>
    <xf numFmtId="9" fontId="0" fillId="0" borderId="0" xfId="2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13" fillId="0" borderId="4" xfId="0" applyFont="1" applyFill="1" applyBorder="1" applyProtection="1"/>
    <xf numFmtId="0" fontId="10" fillId="0" borderId="0" xfId="0" applyFont="1" applyFill="1" applyBorder="1" applyAlignment="1" applyProtection="1">
      <alignment vertical="top"/>
    </xf>
    <xf numFmtId="0" fontId="0" fillId="0" borderId="4" xfId="0" applyFill="1" applyBorder="1" applyProtection="1">
      <protection hidden="1"/>
    </xf>
    <xf numFmtId="0" fontId="0" fillId="0" borderId="7" xfId="0" applyFill="1" applyBorder="1" applyAlignment="1" applyProtection="1">
      <alignment horizontal="center"/>
      <protection hidden="1"/>
    </xf>
    <xf numFmtId="164" fontId="0" fillId="0" borderId="7" xfId="1" applyFont="1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165" fontId="0" fillId="0" borderId="13" xfId="0" applyNumberFormat="1" applyFill="1" applyBorder="1" applyAlignment="1" applyProtection="1">
      <alignment horizontal="center"/>
      <protection hidden="1"/>
    </xf>
    <xf numFmtId="164" fontId="0" fillId="0" borderId="5" xfId="0" applyNumberFormat="1" applyFill="1" applyBorder="1" applyAlignment="1" applyProtection="1">
      <alignment horizontal="center"/>
      <protection hidden="1"/>
    </xf>
    <xf numFmtId="164" fontId="0" fillId="0" borderId="0" xfId="0" applyNumberFormat="1" applyFill="1" applyProtection="1">
      <protection hidden="1"/>
    </xf>
    <xf numFmtId="0" fontId="16" fillId="0" borderId="4" xfId="0" applyFont="1" applyFill="1" applyBorder="1" applyProtection="1"/>
    <xf numFmtId="0" fontId="11" fillId="0" borderId="17" xfId="0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center"/>
    </xf>
    <xf numFmtId="165" fontId="7" fillId="0" borderId="0" xfId="1" applyNumberFormat="1" applyFont="1" applyFill="1" applyBorder="1" applyAlignment="1" applyProtection="1">
      <alignment horizontal="center"/>
    </xf>
    <xf numFmtId="165" fontId="7" fillId="0" borderId="5" xfId="1" applyNumberFormat="1" applyFont="1" applyFill="1" applyBorder="1" applyAlignment="1" applyProtection="1">
      <alignment horizontal="center"/>
    </xf>
    <xf numFmtId="0" fontId="0" fillId="0" borderId="12" xfId="0" applyFill="1" applyBorder="1" applyProtection="1"/>
    <xf numFmtId="0" fontId="0" fillId="0" borderId="15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  <protection hidden="1"/>
    </xf>
    <xf numFmtId="164" fontId="0" fillId="0" borderId="15" xfId="1" applyFon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</xf>
    <xf numFmtId="164" fontId="0" fillId="0" borderId="0" xfId="1" applyFont="1" applyFill="1" applyProtection="1">
      <protection hidden="1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15" fillId="0" borderId="4" xfId="0" applyFont="1" applyFill="1" applyBorder="1" applyProtection="1">
      <protection hidden="1"/>
    </xf>
    <xf numFmtId="0" fontId="11" fillId="4" borderId="14" xfId="0" applyFont="1" applyFill="1" applyBorder="1" applyAlignment="1" applyProtection="1">
      <alignment horizontal="center"/>
      <protection hidden="1"/>
    </xf>
    <xf numFmtId="164" fontId="11" fillId="4" borderId="14" xfId="1" applyFont="1" applyFill="1" applyBorder="1" applyAlignment="1" applyProtection="1">
      <alignment horizontal="center"/>
      <protection hidden="1"/>
    </xf>
    <xf numFmtId="0" fontId="0" fillId="6" borderId="7" xfId="0" applyFill="1" applyBorder="1" applyAlignment="1" applyProtection="1">
      <alignment horizontal="center"/>
      <protection hidden="1"/>
    </xf>
    <xf numFmtId="0" fontId="0" fillId="6" borderId="8" xfId="0" applyFill="1" applyBorder="1" applyAlignment="1" applyProtection="1">
      <alignment horizontal="center"/>
      <protection hidden="1"/>
    </xf>
    <xf numFmtId="165" fontId="0" fillId="0" borderId="18" xfId="0" applyNumberFormat="1" applyFill="1" applyBorder="1" applyAlignment="1" applyProtection="1">
      <alignment horizontal="center"/>
      <protection hidden="1"/>
    </xf>
    <xf numFmtId="2" fontId="0" fillId="6" borderId="19" xfId="0" applyNumberFormat="1" applyFill="1" applyBorder="1" applyAlignment="1" applyProtection="1">
      <alignment horizontal="center"/>
      <protection hidden="1"/>
    </xf>
    <xf numFmtId="0" fontId="0" fillId="6" borderId="20" xfId="0" applyFill="1" applyBorder="1" applyAlignment="1" applyProtection="1">
      <alignment horizontal="center"/>
      <protection hidden="1"/>
    </xf>
    <xf numFmtId="0" fontId="0" fillId="6" borderId="21" xfId="0" applyFill="1" applyBorder="1" applyAlignment="1" applyProtection="1">
      <alignment horizontal="center"/>
      <protection hidden="1"/>
    </xf>
    <xf numFmtId="0" fontId="0" fillId="6" borderId="22" xfId="0" applyFill="1" applyBorder="1" applyAlignment="1" applyProtection="1">
      <alignment horizontal="center"/>
      <protection hidden="1"/>
    </xf>
    <xf numFmtId="165" fontId="0" fillId="0" borderId="10" xfId="0" applyNumberFormat="1" applyFill="1" applyBorder="1" applyAlignment="1" applyProtection="1">
      <alignment horizontal="center"/>
      <protection hidden="1"/>
    </xf>
    <xf numFmtId="0" fontId="8" fillId="0" borderId="0" xfId="3" applyFill="1" applyBorder="1" applyProtection="1"/>
    <xf numFmtId="0" fontId="0" fillId="0" borderId="21" xfId="0" applyFill="1" applyBorder="1" applyAlignment="1" applyProtection="1">
      <alignment horizontal="center"/>
      <protection hidden="1"/>
    </xf>
    <xf numFmtId="164" fontId="0" fillId="0" borderId="21" xfId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Protection="1"/>
    <xf numFmtId="0" fontId="2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protection hidden="1"/>
    </xf>
    <xf numFmtId="164" fontId="19" fillId="0" borderId="0" xfId="1" applyFont="1" applyFill="1" applyBorder="1" applyAlignment="1" applyProtection="1">
      <alignment horizontal="center"/>
      <protection hidden="1"/>
    </xf>
    <xf numFmtId="164" fontId="19" fillId="0" borderId="0" xfId="0" applyNumberFormat="1" applyFont="1" applyFill="1" applyBorder="1" applyAlignment="1" applyProtection="1">
      <alignment horizontal="center"/>
      <protection hidden="1"/>
    </xf>
    <xf numFmtId="0" fontId="19" fillId="0" borderId="0" xfId="0" applyFont="1" applyBorder="1" applyProtection="1">
      <protection hidden="1"/>
    </xf>
    <xf numFmtId="0" fontId="20" fillId="0" borderId="0" xfId="3" applyFont="1" applyBorder="1" applyProtection="1"/>
    <xf numFmtId="165" fontId="16" fillId="5" borderId="6" xfId="1" applyNumberFormat="1" applyFont="1" applyFill="1" applyBorder="1" applyAlignment="1" applyProtection="1">
      <alignment horizontal="center"/>
    </xf>
    <xf numFmtId="164" fontId="8" fillId="0" borderId="0" xfId="1" applyFont="1" applyProtection="1"/>
    <xf numFmtId="164" fontId="8" fillId="0" borderId="0" xfId="1" applyFont="1" applyFill="1" applyProtection="1"/>
    <xf numFmtId="164" fontId="0" fillId="0" borderId="0" xfId="1" applyFont="1"/>
    <xf numFmtId="166" fontId="19" fillId="0" borderId="0" xfId="0" applyNumberFormat="1" applyFont="1" applyFill="1" applyBorder="1" applyAlignment="1" applyProtection="1">
      <alignment horizontal="center"/>
      <protection hidden="1"/>
    </xf>
    <xf numFmtId="9" fontId="0" fillId="0" borderId="0" xfId="2" applyFont="1"/>
    <xf numFmtId="0" fontId="14" fillId="0" borderId="4" xfId="0" applyFont="1" applyFill="1" applyBorder="1" applyAlignment="1" applyProtection="1">
      <alignment horizontal="left" wrapText="1"/>
    </xf>
    <xf numFmtId="0" fontId="17" fillId="0" borderId="0" xfId="0" applyFont="1" applyFill="1" applyBorder="1" applyAlignment="1" applyProtection="1">
      <alignment horizontal="left" vertical="top" wrapText="1"/>
    </xf>
    <xf numFmtId="0" fontId="17" fillId="0" borderId="4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left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colors>
    <mruColors>
      <color rgb="FFE7A1F1"/>
      <color rgb="FF78B8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0</xdr:rowOff>
    </xdr:from>
    <xdr:to>
      <xdr:col>1</xdr:col>
      <xdr:colOff>2034540</xdr:colOff>
      <xdr:row>4</xdr:row>
      <xdr:rowOff>59044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3400" y="0"/>
          <a:ext cx="2171700" cy="8286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11</xdr:col>
      <xdr:colOff>481496</xdr:colOff>
      <xdr:row>17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229E9C-5E9D-4755-BBA5-E5653192A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8025296" cy="30575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9525</xdr:rowOff>
    </xdr:from>
    <xdr:to>
      <xdr:col>8</xdr:col>
      <xdr:colOff>275505</xdr:colOff>
      <xdr:row>56</xdr:row>
      <xdr:rowOff>151500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8926A1-DE88-49BE-BBCE-E9EF3C688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086100"/>
          <a:ext cx="5761905" cy="72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8</xdr:col>
      <xdr:colOff>238125</xdr:colOff>
      <xdr:row>74</xdr:row>
      <xdr:rowOff>113901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2DB5CB3-40B1-DB0A-5ECE-1DC3B61F8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315575"/>
          <a:ext cx="5724525" cy="31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H41"/>
  <sheetViews>
    <sheetView showGridLines="0" showRowColHeaders="0" tabSelected="1" topLeftCell="A7" zoomScale="90" zoomScaleNormal="90" workbookViewId="0">
      <selection activeCell="C23" sqref="C23"/>
    </sheetView>
  </sheetViews>
  <sheetFormatPr defaultColWidth="8.69921875" defaultRowHeight="13.2" x14ac:dyDescent="0.25"/>
  <cols>
    <col min="1" max="1" width="8.69921875" style="3"/>
    <col min="2" max="2" width="82.69921875" style="3" customWidth="1"/>
    <col min="3" max="3" width="15" style="3" customWidth="1"/>
    <col min="4" max="4" width="8.8984375" style="3" customWidth="1"/>
    <col min="5" max="5" width="7.69921875" style="3" hidden="1" customWidth="1"/>
    <col min="6" max="6" width="1.69921875" style="3" hidden="1" customWidth="1"/>
    <col min="7" max="7" width="14" style="3" customWidth="1"/>
    <col min="8" max="8" width="8.69921875" style="3"/>
    <col min="9" max="9" width="19.5" style="3" customWidth="1"/>
    <col min="10" max="10" width="8.69921875" style="3"/>
    <col min="11" max="11" width="4.8984375" style="3" customWidth="1"/>
    <col min="12" max="12" width="10.69921875" style="80" hidden="1" customWidth="1"/>
    <col min="13" max="13" width="35.59765625" style="3" hidden="1" customWidth="1"/>
    <col min="14" max="16" width="35.69921875" style="3" hidden="1" customWidth="1"/>
    <col min="17" max="33" width="0" style="3" hidden="1" customWidth="1"/>
    <col min="34" max="34" width="9" style="82" hidden="1" customWidth="1"/>
    <col min="35" max="38" width="0" style="3" hidden="1" customWidth="1"/>
    <col min="39" max="16384" width="8.69921875" style="3"/>
  </cols>
  <sheetData>
    <row r="1" spans="1:25" ht="13.8" x14ac:dyDescent="0.25">
      <c r="A1" s="5"/>
      <c r="B1" s="5"/>
      <c r="C1" s="5"/>
      <c r="D1" s="5"/>
      <c r="E1" s="6"/>
      <c r="F1" s="6"/>
      <c r="G1" s="5"/>
      <c r="H1" s="5"/>
      <c r="I1" s="5"/>
      <c r="J1" s="5"/>
      <c r="K1" s="13"/>
      <c r="L1" s="74"/>
      <c r="M1" s="5"/>
      <c r="N1" s="5"/>
      <c r="O1" s="5"/>
      <c r="P1" s="5"/>
      <c r="Q1" s="5"/>
      <c r="R1" s="1"/>
      <c r="S1" s="1"/>
      <c r="T1" s="1"/>
      <c r="U1" s="1"/>
      <c r="V1" s="1"/>
      <c r="W1" s="1"/>
      <c r="X1" s="1"/>
      <c r="Y1" s="1"/>
    </row>
    <row r="2" spans="1:25" ht="13.8" x14ac:dyDescent="0.25">
      <c r="A2" s="5"/>
      <c r="B2" s="8"/>
      <c r="C2" s="9"/>
      <c r="D2" s="9"/>
      <c r="E2" s="10"/>
      <c r="F2" s="10"/>
      <c r="G2" s="9"/>
      <c r="H2" s="9"/>
      <c r="I2" s="9"/>
      <c r="J2" s="11"/>
      <c r="K2" s="13"/>
      <c r="L2" s="74"/>
      <c r="M2" s="5"/>
      <c r="N2" s="5"/>
      <c r="O2" s="5"/>
      <c r="P2" s="5"/>
      <c r="Q2" s="5"/>
      <c r="R2" s="1"/>
      <c r="S2" s="1"/>
      <c r="T2" s="1"/>
      <c r="U2" s="1"/>
      <c r="V2" s="1"/>
      <c r="W2" s="1"/>
      <c r="X2" s="1"/>
      <c r="Y2" s="1"/>
    </row>
    <row r="3" spans="1:25" ht="19.2" customHeight="1" x14ac:dyDescent="0.25">
      <c r="A3" s="5"/>
      <c r="B3" s="12"/>
      <c r="C3" s="13"/>
      <c r="D3" s="13"/>
      <c r="E3" s="14"/>
      <c r="F3" s="14"/>
      <c r="G3" s="13"/>
      <c r="H3" s="13"/>
      <c r="I3" s="13"/>
      <c r="J3" s="15"/>
      <c r="K3" s="13"/>
      <c r="L3" s="74"/>
      <c r="M3" s="5"/>
      <c r="N3" s="5"/>
      <c r="O3" s="5"/>
      <c r="P3" s="5"/>
      <c r="Q3" s="5"/>
      <c r="R3" s="1"/>
      <c r="S3" s="1"/>
      <c r="T3" s="1"/>
      <c r="U3" s="1"/>
      <c r="V3" s="1"/>
      <c r="W3" s="1"/>
      <c r="X3" s="1"/>
      <c r="Y3" s="1"/>
    </row>
    <row r="4" spans="1:25" ht="13.8" x14ac:dyDescent="0.25">
      <c r="A4" s="5"/>
      <c r="B4" s="16" t="s">
        <v>9</v>
      </c>
      <c r="C4" s="13"/>
      <c r="D4" s="13"/>
      <c r="E4" s="14"/>
      <c r="F4" s="14"/>
      <c r="G4" s="13"/>
      <c r="H4" s="13"/>
      <c r="I4" s="13"/>
      <c r="J4" s="15"/>
      <c r="K4" s="13"/>
      <c r="L4" s="74"/>
      <c r="M4" s="5"/>
      <c r="N4" s="5"/>
      <c r="O4" s="5"/>
      <c r="P4" s="5"/>
      <c r="Q4" s="5"/>
      <c r="R4" s="1"/>
      <c r="S4" s="1"/>
      <c r="T4" s="1"/>
      <c r="U4" s="1"/>
      <c r="V4" s="1"/>
      <c r="W4" s="1"/>
      <c r="X4" s="1"/>
      <c r="Y4" s="1"/>
    </row>
    <row r="5" spans="1:25" ht="13.8" x14ac:dyDescent="0.25">
      <c r="A5" s="5"/>
      <c r="B5" s="12"/>
      <c r="C5" s="17"/>
      <c r="D5" s="17"/>
      <c r="E5" s="68"/>
      <c r="F5" s="68"/>
      <c r="G5" s="17"/>
      <c r="H5" s="17"/>
      <c r="I5" s="17"/>
      <c r="J5" s="19"/>
      <c r="K5" s="17"/>
      <c r="L5" s="75" t="s">
        <v>7</v>
      </c>
      <c r="M5" s="20"/>
      <c r="N5" s="5"/>
      <c r="O5" s="5"/>
      <c r="P5" s="5"/>
      <c r="Q5" s="5"/>
      <c r="R5" s="1"/>
      <c r="S5" s="1"/>
      <c r="T5" s="1"/>
      <c r="U5" s="1"/>
      <c r="V5" s="1"/>
      <c r="W5" s="1"/>
      <c r="X5" s="1"/>
      <c r="Y5" s="1"/>
    </row>
    <row r="6" spans="1:25" ht="27.6" x14ac:dyDescent="0.25">
      <c r="A6" s="5"/>
      <c r="B6" s="21" t="s">
        <v>17</v>
      </c>
      <c r="C6" s="17"/>
      <c r="D6" s="17"/>
      <c r="E6" s="22"/>
      <c r="F6" s="22"/>
      <c r="G6" s="90"/>
      <c r="H6" s="90"/>
      <c r="I6" s="90"/>
      <c r="J6" s="23"/>
      <c r="K6" s="71"/>
      <c r="L6" s="75"/>
      <c r="M6" s="20"/>
      <c r="N6" s="5"/>
      <c r="O6" s="5"/>
      <c r="P6" s="5"/>
      <c r="Q6" s="5"/>
      <c r="R6" s="1"/>
      <c r="S6" s="1"/>
      <c r="T6" s="1"/>
      <c r="U6" s="1"/>
      <c r="V6" s="1"/>
      <c r="W6" s="1"/>
      <c r="X6" s="1"/>
      <c r="Y6" s="1"/>
    </row>
    <row r="7" spans="1:25" ht="14.4" x14ac:dyDescent="0.3">
      <c r="A7" s="5"/>
      <c r="B7" s="89" t="s">
        <v>24</v>
      </c>
      <c r="C7" s="17"/>
      <c r="D7" s="24"/>
      <c r="E7" s="22"/>
      <c r="F7" s="22"/>
      <c r="G7" s="91"/>
      <c r="H7" s="91"/>
      <c r="I7" s="91"/>
      <c r="J7" s="25"/>
      <c r="K7" s="73"/>
      <c r="L7" s="76"/>
      <c r="M7" s="20"/>
      <c r="N7" s="5"/>
      <c r="O7" s="5"/>
      <c r="P7" s="5"/>
      <c r="Q7" s="5"/>
      <c r="R7" s="1"/>
      <c r="S7" s="1"/>
      <c r="T7" s="1"/>
      <c r="U7" s="1"/>
      <c r="V7" s="1"/>
      <c r="W7" s="1"/>
      <c r="X7" s="1"/>
      <c r="Y7" s="1"/>
    </row>
    <row r="8" spans="1:25" ht="14.4" x14ac:dyDescent="0.3">
      <c r="A8" s="5"/>
      <c r="B8" s="89"/>
      <c r="C8" s="17"/>
      <c r="D8" s="24"/>
      <c r="E8" s="22"/>
      <c r="F8" s="22"/>
      <c r="G8" s="91"/>
      <c r="H8" s="91"/>
      <c r="I8" s="91"/>
      <c r="J8" s="25"/>
      <c r="K8" s="73"/>
      <c r="L8" s="75"/>
      <c r="M8" s="20"/>
      <c r="N8" s="5"/>
      <c r="O8" s="5"/>
      <c r="P8" s="5"/>
      <c r="Q8" s="5"/>
      <c r="R8" s="1"/>
      <c r="S8" s="1"/>
      <c r="T8" s="1"/>
      <c r="U8" s="1"/>
      <c r="V8" s="1"/>
      <c r="W8" s="1"/>
      <c r="X8" s="1"/>
      <c r="Y8" s="1"/>
    </row>
    <row r="9" spans="1:25" ht="14.4" x14ac:dyDescent="0.3">
      <c r="A9" s="5"/>
      <c r="B9" s="89"/>
      <c r="C9" s="17"/>
      <c r="D9" s="24"/>
      <c r="E9" s="22"/>
      <c r="F9" s="22"/>
      <c r="G9" s="91"/>
      <c r="H9" s="91"/>
      <c r="I9" s="91"/>
      <c r="J9" s="25"/>
      <c r="K9" s="73"/>
      <c r="L9" s="75"/>
      <c r="M9" s="20"/>
      <c r="N9" s="5"/>
      <c r="O9" s="5"/>
      <c r="P9" s="5"/>
      <c r="Q9" s="5"/>
      <c r="R9" s="1"/>
      <c r="S9" s="1"/>
      <c r="T9" s="1"/>
      <c r="U9" s="1"/>
      <c r="V9" s="1"/>
      <c r="W9" s="1"/>
      <c r="X9" s="1"/>
      <c r="Y9" s="1"/>
    </row>
    <row r="10" spans="1:25" ht="14.4" thickBot="1" x14ac:dyDescent="0.3">
      <c r="A10" s="5"/>
      <c r="B10" s="12"/>
      <c r="C10" s="17"/>
      <c r="D10" s="17"/>
      <c r="E10" s="22" t="s">
        <v>0</v>
      </c>
      <c r="F10" s="22" t="s">
        <v>1</v>
      </c>
      <c r="G10" s="17"/>
      <c r="H10" s="17"/>
      <c r="I10" s="17"/>
      <c r="J10" s="19"/>
      <c r="K10" s="17"/>
      <c r="L10" s="75"/>
      <c r="M10" s="20"/>
      <c r="N10" s="5"/>
      <c r="O10" s="5"/>
      <c r="P10" s="5"/>
      <c r="Q10" s="5"/>
      <c r="R10" s="1"/>
      <c r="S10" s="1"/>
      <c r="T10" s="1"/>
      <c r="U10" s="1"/>
      <c r="V10" s="1"/>
      <c r="W10" s="1"/>
      <c r="X10" s="1"/>
      <c r="Y10" s="1"/>
    </row>
    <row r="11" spans="1:25" ht="14.4" thickBot="1" x14ac:dyDescent="0.3">
      <c r="A11" s="5"/>
      <c r="B11" s="12" t="s">
        <v>20</v>
      </c>
      <c r="C11" s="54">
        <v>28</v>
      </c>
      <c r="D11" s="17"/>
      <c r="E11" s="26">
        <f>Satser2023!J26</f>
        <v>477</v>
      </c>
      <c r="F11" s="26">
        <f>+C11*E11</f>
        <v>13356</v>
      </c>
      <c r="G11" s="88" t="s">
        <v>16</v>
      </c>
      <c r="H11" s="88"/>
      <c r="I11" s="88"/>
      <c r="J11" s="19"/>
      <c r="K11" s="17"/>
      <c r="L11" s="77">
        <f>Satser2023!J54</f>
        <v>555</v>
      </c>
      <c r="M11" s="5"/>
      <c r="N11" s="5"/>
      <c r="O11" s="5"/>
      <c r="P11" s="5"/>
      <c r="Q11" s="5"/>
      <c r="R11" s="1"/>
      <c r="S11" s="1"/>
      <c r="T11" s="1"/>
      <c r="U11" s="1"/>
      <c r="V11" s="1"/>
      <c r="W11" s="1"/>
      <c r="X11" s="1"/>
      <c r="Y11" s="1"/>
    </row>
    <row r="12" spans="1:25" ht="14.4" customHeight="1" thickBot="1" x14ac:dyDescent="0.3">
      <c r="A12" s="5"/>
      <c r="B12" s="12" t="s">
        <v>23</v>
      </c>
      <c r="C12" s="55"/>
      <c r="D12" s="17"/>
      <c r="E12" s="26">
        <f>E11/24</f>
        <v>19.875</v>
      </c>
      <c r="F12" s="26">
        <f>+C12*E12</f>
        <v>0</v>
      </c>
      <c r="G12" s="88"/>
      <c r="H12" s="88"/>
      <c r="I12" s="88"/>
      <c r="J12" s="19"/>
      <c r="K12" s="17"/>
      <c r="L12" s="77">
        <f>+L11/24</f>
        <v>23.125</v>
      </c>
      <c r="M12" s="5"/>
      <c r="N12" s="5"/>
      <c r="O12" s="5"/>
      <c r="P12" s="5"/>
      <c r="Q12" s="5"/>
      <c r="R12" s="1"/>
      <c r="S12" s="1"/>
      <c r="T12" s="1"/>
      <c r="U12" s="1"/>
      <c r="V12" s="1"/>
      <c r="W12" s="1"/>
      <c r="X12" s="1"/>
      <c r="Y12" s="1"/>
    </row>
    <row r="13" spans="1:25" ht="13.65" customHeight="1" thickBot="1" x14ac:dyDescent="0.3">
      <c r="A13" s="5"/>
      <c r="B13" s="27" t="s">
        <v>10</v>
      </c>
      <c r="C13" s="17" t="s">
        <v>18</v>
      </c>
      <c r="D13" s="54"/>
      <c r="E13" s="28">
        <f>-Satser2023!J67</f>
        <v>-0.15</v>
      </c>
      <c r="F13" s="26">
        <f>+D13*E13*$E$11</f>
        <v>0</v>
      </c>
      <c r="G13" s="88"/>
      <c r="H13" s="88"/>
      <c r="I13" s="88"/>
      <c r="J13" s="19"/>
      <c r="K13" s="17"/>
      <c r="L13" s="77">
        <f>+D13*$L$11*E13</f>
        <v>0</v>
      </c>
      <c r="M13" s="5"/>
      <c r="N13" s="5"/>
      <c r="O13" s="5"/>
      <c r="P13" s="5"/>
      <c r="Q13" s="5"/>
      <c r="R13" s="1"/>
      <c r="S13" s="1"/>
      <c r="T13" s="1"/>
      <c r="U13" s="1"/>
      <c r="V13" s="1"/>
      <c r="W13" s="1"/>
      <c r="X13" s="1"/>
      <c r="Y13" s="1"/>
    </row>
    <row r="14" spans="1:25" ht="13.65" customHeight="1" thickBot="1" x14ac:dyDescent="0.3">
      <c r="A14" s="5"/>
      <c r="B14" s="27" t="s">
        <v>11</v>
      </c>
      <c r="C14" s="17"/>
      <c r="D14" s="54">
        <v>0</v>
      </c>
      <c r="E14" s="28">
        <f>-Satser2023!J68</f>
        <v>-0.3</v>
      </c>
      <c r="F14" s="26">
        <f>+D14*E14*$E$11</f>
        <v>0</v>
      </c>
      <c r="G14" s="88"/>
      <c r="H14" s="88"/>
      <c r="I14" s="88"/>
      <c r="J14" s="19"/>
      <c r="K14" s="17"/>
      <c r="L14" s="77">
        <f>+D14*$L$11*E14</f>
        <v>0</v>
      </c>
      <c r="M14" s="5"/>
      <c r="N14" s="5"/>
      <c r="O14" s="5"/>
      <c r="P14" s="5"/>
      <c r="Q14" s="5"/>
      <c r="R14" s="1"/>
      <c r="S14" s="1"/>
      <c r="T14" s="1"/>
      <c r="U14" s="1"/>
      <c r="V14" s="1"/>
      <c r="W14" s="1"/>
      <c r="X14" s="1"/>
      <c r="Y14" s="1"/>
    </row>
    <row r="15" spans="1:25" ht="14.4" customHeight="1" thickBot="1" x14ac:dyDescent="0.3">
      <c r="A15" s="5"/>
      <c r="B15" s="27" t="s">
        <v>12</v>
      </c>
      <c r="C15" s="17"/>
      <c r="D15" s="55">
        <v>0</v>
      </c>
      <c r="E15" s="28">
        <f>-Satser2023!J69</f>
        <v>-0.3</v>
      </c>
      <c r="F15" s="26">
        <f>+D15*E15*$E$11</f>
        <v>0</v>
      </c>
      <c r="G15" s="88"/>
      <c r="H15" s="88"/>
      <c r="I15" s="88"/>
      <c r="J15" s="19"/>
      <c r="K15" s="17"/>
      <c r="L15" s="77">
        <f>+D15*$L$11*E15</f>
        <v>0</v>
      </c>
      <c r="M15" s="5"/>
      <c r="N15" s="5"/>
      <c r="O15" s="5"/>
      <c r="P15" s="5"/>
      <c r="Q15" s="5"/>
      <c r="R15" s="1"/>
      <c r="S15" s="1"/>
      <c r="T15" s="1"/>
      <c r="U15" s="1"/>
      <c r="V15" s="1"/>
      <c r="W15" s="1"/>
      <c r="X15" s="1"/>
      <c r="Y15" s="1"/>
    </row>
    <row r="16" spans="1:25" ht="13.65" customHeight="1" x14ac:dyDescent="0.25">
      <c r="A16" s="5"/>
      <c r="B16" s="12"/>
      <c r="C16" s="17"/>
      <c r="D16" s="17"/>
      <c r="E16" s="22"/>
      <c r="F16" s="26"/>
      <c r="G16" s="29"/>
      <c r="H16" s="29"/>
      <c r="I16" s="29"/>
      <c r="J16" s="19"/>
      <c r="K16" s="17"/>
      <c r="L16" s="77"/>
      <c r="M16" s="5"/>
      <c r="N16" s="5"/>
      <c r="O16" s="5"/>
      <c r="P16" s="5"/>
      <c r="Q16" s="5"/>
      <c r="R16" s="1"/>
      <c r="S16" s="1"/>
      <c r="T16" s="1"/>
      <c r="U16" s="1"/>
      <c r="V16" s="1"/>
      <c r="W16" s="1"/>
      <c r="X16" s="1"/>
      <c r="Y16" s="1"/>
    </row>
    <row r="17" spans="1:34" ht="14.4" customHeight="1" x14ac:dyDescent="0.25">
      <c r="A17" s="5"/>
      <c r="B17" s="87" t="s">
        <v>27</v>
      </c>
      <c r="C17" s="17"/>
      <c r="D17" s="17"/>
      <c r="E17" s="22"/>
      <c r="F17" s="26"/>
      <c r="G17" s="29"/>
      <c r="H17" s="29"/>
      <c r="I17" s="29"/>
      <c r="J17" s="19"/>
      <c r="K17" s="17"/>
      <c r="L17" s="77"/>
      <c r="M17" s="5"/>
      <c r="N17" s="5"/>
      <c r="O17" s="5"/>
      <c r="P17" s="5"/>
      <c r="Q17" s="5"/>
      <c r="R17" s="1"/>
      <c r="S17" s="1"/>
      <c r="T17" s="1"/>
      <c r="U17" s="1"/>
      <c r="V17" s="1"/>
      <c r="W17" s="1"/>
      <c r="X17" s="1"/>
      <c r="Y17" s="1"/>
    </row>
    <row r="18" spans="1:34" ht="15" thickBot="1" x14ac:dyDescent="0.3">
      <c r="A18" s="5"/>
      <c r="B18" s="87"/>
      <c r="C18" s="17"/>
      <c r="D18" s="17"/>
      <c r="E18" s="22"/>
      <c r="F18" s="26"/>
      <c r="G18" s="30"/>
      <c r="H18" s="30"/>
      <c r="I18" s="30"/>
      <c r="J18" s="19"/>
      <c r="K18" s="17"/>
      <c r="L18" s="77"/>
      <c r="M18" s="5"/>
      <c r="N18" s="5"/>
      <c r="O18" s="5"/>
      <c r="P18" s="5"/>
      <c r="Q18" s="5"/>
      <c r="R18" s="1"/>
      <c r="S18" s="1"/>
      <c r="T18" s="1"/>
      <c r="U18" s="1"/>
      <c r="V18" s="1"/>
      <c r="W18" s="1"/>
      <c r="X18" s="1"/>
      <c r="Y18" s="1"/>
    </row>
    <row r="19" spans="1:34" ht="14.4" customHeight="1" thickBot="1" x14ac:dyDescent="0.3">
      <c r="A19" s="5"/>
      <c r="B19" s="12" t="s">
        <v>21</v>
      </c>
      <c r="C19" s="56">
        <v>2</v>
      </c>
      <c r="D19" s="17"/>
      <c r="E19" s="26">
        <f>Satser2023!J31</f>
        <v>357.75</v>
      </c>
      <c r="F19" s="26">
        <f>+C19*E19</f>
        <v>715.5</v>
      </c>
      <c r="G19" s="88" t="s">
        <v>16</v>
      </c>
      <c r="H19" s="88"/>
      <c r="I19" s="88"/>
      <c r="J19" s="19"/>
      <c r="K19" s="17"/>
      <c r="L19" s="77"/>
      <c r="M19" s="5"/>
      <c r="N19" s="5"/>
      <c r="O19" s="5"/>
      <c r="P19" s="5"/>
      <c r="Q19" s="5"/>
      <c r="R19" s="1"/>
      <c r="S19" s="1"/>
      <c r="T19" s="1"/>
      <c r="U19" s="1"/>
      <c r="V19" s="1"/>
      <c r="W19" s="1"/>
      <c r="X19" s="1"/>
      <c r="Y19" s="1"/>
    </row>
    <row r="20" spans="1:34" ht="14.4" customHeight="1" thickBot="1" x14ac:dyDescent="0.3">
      <c r="A20" s="5"/>
      <c r="B20" s="12" t="s">
        <v>22</v>
      </c>
      <c r="C20" s="56">
        <v>0</v>
      </c>
      <c r="D20" s="17"/>
      <c r="E20" s="26">
        <f>+E19/24</f>
        <v>14.90625</v>
      </c>
      <c r="F20" s="26">
        <f>+C20*E20</f>
        <v>0</v>
      </c>
      <c r="G20" s="88"/>
      <c r="H20" s="88"/>
      <c r="I20" s="88"/>
      <c r="J20" s="19"/>
      <c r="K20" s="17"/>
      <c r="L20" s="77"/>
      <c r="M20" s="5"/>
      <c r="N20" s="5"/>
      <c r="O20" s="5"/>
      <c r="P20" s="5"/>
      <c r="Q20" s="5"/>
      <c r="R20" s="1"/>
      <c r="S20" s="1"/>
      <c r="T20" s="1"/>
      <c r="U20" s="1"/>
      <c r="V20" s="1"/>
      <c r="W20" s="1"/>
      <c r="X20" s="1"/>
      <c r="Y20" s="1"/>
    </row>
    <row r="21" spans="1:34" ht="13.65" customHeight="1" thickBot="1" x14ac:dyDescent="0.3">
      <c r="A21" s="5"/>
      <c r="B21" s="31" t="s">
        <v>13</v>
      </c>
      <c r="C21" s="17"/>
      <c r="D21" s="56">
        <v>0</v>
      </c>
      <c r="E21" s="28">
        <f>-Satser2023!J67</f>
        <v>-0.15</v>
      </c>
      <c r="F21" s="26">
        <f>+D21*$E$19*E21</f>
        <v>0</v>
      </c>
      <c r="G21" s="88"/>
      <c r="H21" s="88"/>
      <c r="I21" s="88"/>
      <c r="J21" s="19"/>
      <c r="K21" s="17"/>
      <c r="L21" s="77">
        <f>+D21*$L$11*E21</f>
        <v>0</v>
      </c>
      <c r="M21" s="5"/>
      <c r="N21" s="5"/>
      <c r="O21" s="5"/>
      <c r="P21" s="5"/>
      <c r="Q21" s="5"/>
      <c r="R21" s="1"/>
      <c r="S21" s="1"/>
      <c r="T21" s="1"/>
      <c r="U21" s="1"/>
      <c r="V21" s="1"/>
      <c r="W21" s="1"/>
      <c r="X21" s="1"/>
      <c r="Y21" s="1"/>
    </row>
    <row r="22" spans="1:34" ht="13.65" customHeight="1" thickBot="1" x14ac:dyDescent="0.3">
      <c r="A22" s="5"/>
      <c r="B22" s="31" t="s">
        <v>14</v>
      </c>
      <c r="C22" s="17"/>
      <c r="D22" s="56">
        <v>0</v>
      </c>
      <c r="E22" s="28">
        <f>-Satser2023!J68</f>
        <v>-0.3</v>
      </c>
      <c r="F22" s="26">
        <f>+D22*$E$19*E22</f>
        <v>0</v>
      </c>
      <c r="G22" s="88"/>
      <c r="H22" s="88"/>
      <c r="I22" s="88"/>
      <c r="J22" s="19"/>
      <c r="K22" s="17"/>
      <c r="L22" s="77">
        <f t="shared" ref="L22:L23" si="0">+D22*$L$11*E22</f>
        <v>0</v>
      </c>
      <c r="M22" s="5"/>
      <c r="N22" s="5"/>
      <c r="O22" s="5"/>
      <c r="P22" s="5"/>
      <c r="Q22" s="5"/>
      <c r="R22" s="1"/>
      <c r="S22" s="1"/>
      <c r="T22" s="1"/>
      <c r="U22" s="1"/>
      <c r="V22" s="1"/>
      <c r="W22" s="1"/>
      <c r="X22" s="1"/>
      <c r="Y22" s="1"/>
    </row>
    <row r="23" spans="1:34" ht="14.4" customHeight="1" thickBot="1" x14ac:dyDescent="0.3">
      <c r="A23" s="5"/>
      <c r="B23" s="31" t="s">
        <v>15</v>
      </c>
      <c r="C23" s="17"/>
      <c r="D23" s="56">
        <v>0</v>
      </c>
      <c r="E23" s="28">
        <f>-Satser2023!J69</f>
        <v>-0.3</v>
      </c>
      <c r="F23" s="26">
        <f>+D23*$E$19*E23</f>
        <v>0</v>
      </c>
      <c r="G23" s="88"/>
      <c r="H23" s="88"/>
      <c r="I23" s="88"/>
      <c r="J23" s="19"/>
      <c r="K23" s="17"/>
      <c r="L23" s="77">
        <f t="shared" si="0"/>
        <v>0</v>
      </c>
      <c r="M23" s="5"/>
      <c r="N23" s="5"/>
      <c r="O23" s="5"/>
      <c r="P23" s="5"/>
      <c r="Q23" s="5"/>
      <c r="R23" s="1"/>
      <c r="S23" s="1"/>
      <c r="T23" s="1"/>
      <c r="U23" s="1"/>
      <c r="V23" s="1"/>
      <c r="W23" s="1"/>
      <c r="X23" s="1"/>
      <c r="Y23" s="1"/>
    </row>
    <row r="24" spans="1:34" ht="20.25" customHeight="1" x14ac:dyDescent="0.25">
      <c r="A24" s="5"/>
      <c r="B24" s="12"/>
      <c r="C24" s="17"/>
      <c r="D24" s="17"/>
      <c r="E24" s="22"/>
      <c r="F24" s="26"/>
      <c r="G24" s="88"/>
      <c r="H24" s="88"/>
      <c r="I24" s="88"/>
      <c r="J24" s="19"/>
      <c r="K24" s="17"/>
      <c r="L24" s="77"/>
      <c r="M24" s="5"/>
      <c r="N24" s="5"/>
      <c r="O24" s="5"/>
      <c r="P24" s="5"/>
      <c r="Q24" s="5"/>
      <c r="R24" s="1"/>
      <c r="S24" s="1"/>
      <c r="T24" s="1"/>
      <c r="U24" s="1"/>
      <c r="V24" s="1"/>
      <c r="W24" s="1"/>
      <c r="X24" s="1"/>
      <c r="Y24" s="1"/>
    </row>
    <row r="25" spans="1:34" ht="13.65" customHeight="1" x14ac:dyDescent="0.25">
      <c r="A25" s="5"/>
      <c r="B25" s="12"/>
      <c r="C25" s="17"/>
      <c r="D25" s="17"/>
      <c r="E25" s="22"/>
      <c r="F25" s="26"/>
      <c r="G25" s="32"/>
      <c r="H25" s="32"/>
      <c r="I25" s="32"/>
      <c r="J25" s="19"/>
      <c r="K25" s="17"/>
      <c r="L25" s="77"/>
      <c r="M25" s="5"/>
      <c r="N25" s="5"/>
      <c r="O25" s="5"/>
      <c r="P25" s="5"/>
      <c r="Q25" s="5"/>
      <c r="R25" s="1"/>
      <c r="S25" s="1"/>
      <c r="T25" s="1"/>
      <c r="U25" s="1"/>
      <c r="V25" s="1"/>
      <c r="W25" s="1"/>
      <c r="X25" s="1"/>
      <c r="Y25" s="1"/>
    </row>
    <row r="26" spans="1:34" ht="14.4" thickBot="1" x14ac:dyDescent="0.3">
      <c r="A26" s="5"/>
      <c r="B26" s="12"/>
      <c r="C26" s="17"/>
      <c r="D26" s="17"/>
      <c r="E26" s="22"/>
      <c r="F26" s="26"/>
      <c r="G26" s="17"/>
      <c r="H26" s="17"/>
      <c r="I26" s="17"/>
      <c r="J26" s="19"/>
      <c r="K26" s="17"/>
      <c r="L26" s="77">
        <f>SUM(L13:L23)</f>
        <v>0</v>
      </c>
      <c r="M26" s="72" t="s">
        <v>8</v>
      </c>
      <c r="N26" s="5"/>
      <c r="O26" s="5"/>
      <c r="P26" s="5"/>
      <c r="Q26" s="5"/>
      <c r="R26" s="1"/>
      <c r="S26" s="1"/>
      <c r="T26" s="1"/>
      <c r="U26" s="1"/>
      <c r="V26" s="1"/>
      <c r="W26" s="1"/>
      <c r="X26" s="1"/>
      <c r="Y26" s="1"/>
    </row>
    <row r="27" spans="1:34" ht="13.8" x14ac:dyDescent="0.25">
      <c r="A27" s="6"/>
      <c r="B27" s="57" t="s">
        <v>2</v>
      </c>
      <c r="C27" s="63">
        <f>+C11+C19+(C12+C20)/24</f>
        <v>30</v>
      </c>
      <c r="D27" s="60"/>
      <c r="E27" s="34"/>
      <c r="F27" s="35"/>
      <c r="G27" s="61"/>
      <c r="H27" s="22"/>
      <c r="I27" s="22"/>
      <c r="J27" s="36"/>
      <c r="K27" s="22"/>
      <c r="L27" s="78"/>
      <c r="M27" s="7"/>
      <c r="N27" s="6"/>
      <c r="O27" s="6"/>
      <c r="P27" s="6"/>
      <c r="Q27" s="6"/>
      <c r="R27" s="2"/>
      <c r="S27" s="2"/>
      <c r="T27" s="2"/>
      <c r="U27" s="2"/>
      <c r="V27" s="2"/>
      <c r="W27" s="2"/>
      <c r="X27" s="2"/>
      <c r="Y27" s="2"/>
    </row>
    <row r="28" spans="1:34" ht="14.4" thickBot="1" x14ac:dyDescent="0.3">
      <c r="A28" s="6"/>
      <c r="B28" s="57" t="s">
        <v>3</v>
      </c>
      <c r="C28" s="64"/>
      <c r="D28" s="65">
        <f>SUM(D13:D24)</f>
        <v>0</v>
      </c>
      <c r="E28" s="69"/>
      <c r="F28" s="70"/>
      <c r="G28" s="66"/>
      <c r="H28" s="22"/>
      <c r="I28" s="22"/>
      <c r="J28" s="36"/>
      <c r="K28" s="22"/>
      <c r="L28" s="85">
        <f>L11-E11</f>
        <v>78</v>
      </c>
      <c r="M28" s="6" t="s">
        <v>26</v>
      </c>
      <c r="N28" s="6"/>
      <c r="O28" s="6"/>
      <c r="P28" s="6"/>
      <c r="Q28" s="6"/>
      <c r="R28" s="2"/>
      <c r="S28" s="2"/>
      <c r="T28" s="2"/>
      <c r="U28" s="2"/>
      <c r="V28" s="2"/>
      <c r="W28" s="2"/>
      <c r="X28" s="2"/>
      <c r="Y28" s="2"/>
    </row>
    <row r="29" spans="1:34" ht="14.4" thickBot="1" x14ac:dyDescent="0.3">
      <c r="A29" s="6"/>
      <c r="B29" s="33" t="s">
        <v>4</v>
      </c>
      <c r="C29" s="37"/>
      <c r="D29" s="22"/>
      <c r="E29" s="22"/>
      <c r="F29" s="62">
        <f>SUM(F11:F23)</f>
        <v>14071.5</v>
      </c>
      <c r="G29" s="38"/>
      <c r="H29" s="22"/>
      <c r="I29" s="22"/>
      <c r="J29" s="36"/>
      <c r="K29" s="22"/>
      <c r="L29" s="85">
        <f>L11-E19</f>
        <v>197.25</v>
      </c>
      <c r="M29" s="6" t="s">
        <v>26</v>
      </c>
      <c r="N29" s="6"/>
      <c r="O29" s="6"/>
      <c r="P29" s="6"/>
      <c r="Q29" s="6"/>
      <c r="R29" s="2"/>
      <c r="S29" s="2"/>
      <c r="T29" s="2"/>
      <c r="U29" s="2"/>
      <c r="V29" s="2"/>
      <c r="W29" s="2"/>
      <c r="X29" s="2"/>
      <c r="Y29" s="2"/>
    </row>
    <row r="30" spans="1:34" ht="14.4" hidden="1" thickBot="1" x14ac:dyDescent="0.3">
      <c r="A30" s="6"/>
      <c r="B30" s="33" t="s">
        <v>5</v>
      </c>
      <c r="C30" s="37"/>
      <c r="D30" s="22"/>
      <c r="E30" s="22"/>
      <c r="F30" s="39"/>
      <c r="G30" s="40">
        <f>C27*L11+L26</f>
        <v>16650</v>
      </c>
      <c r="H30" s="39"/>
      <c r="I30" s="39"/>
      <c r="J30" s="41"/>
      <c r="K30" s="39"/>
      <c r="L30" s="75"/>
      <c r="M30" s="42"/>
      <c r="N30" s="6"/>
      <c r="O30" s="6"/>
      <c r="P30" s="6"/>
      <c r="Q30" s="6"/>
      <c r="R30" s="2"/>
      <c r="S30" s="2"/>
      <c r="T30" s="2"/>
      <c r="U30" s="2"/>
      <c r="V30" s="2"/>
      <c r="W30" s="2"/>
      <c r="X30" s="2"/>
      <c r="Y30" s="2"/>
    </row>
    <row r="31" spans="1:34" s="18" customFormat="1" ht="14.4" hidden="1" thickBot="1" x14ac:dyDescent="0.3">
      <c r="A31" s="6"/>
      <c r="B31" s="33"/>
      <c r="C31" s="37"/>
      <c r="D31" s="22"/>
      <c r="E31" s="22"/>
      <c r="F31" s="39"/>
      <c r="G31" s="67"/>
      <c r="H31" s="39"/>
      <c r="I31" s="39"/>
      <c r="J31" s="41"/>
      <c r="K31" s="39"/>
      <c r="L31" s="75"/>
      <c r="M31" s="42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AH31" s="83"/>
    </row>
    <row r="32" spans="1:34" ht="14.4" thickBot="1" x14ac:dyDescent="0.3">
      <c r="A32" s="5"/>
      <c r="B32" s="43" t="s">
        <v>25</v>
      </c>
      <c r="C32" s="44" t="s">
        <v>6</v>
      </c>
      <c r="D32" s="45" t="s">
        <v>6</v>
      </c>
      <c r="E32" s="58" t="s">
        <v>6</v>
      </c>
      <c r="F32" s="59" t="s">
        <v>6</v>
      </c>
      <c r="G32" s="81">
        <f>IF(COUNTIF(G6:G9,"")=4,MIN((C27*L11)-SUM(F11:F23)+L26,29600),"FEJL")</f>
        <v>2578.5</v>
      </c>
      <c r="H32" s="46"/>
      <c r="I32" s="46"/>
      <c r="J32" s="47"/>
      <c r="K32" s="46"/>
      <c r="L32" s="78"/>
      <c r="M32" s="5"/>
      <c r="N32" s="5"/>
      <c r="O32" s="5"/>
      <c r="P32" s="5"/>
      <c r="Q32" s="5"/>
      <c r="R32" s="1"/>
      <c r="S32" s="1"/>
      <c r="T32" s="1"/>
      <c r="U32" s="1"/>
      <c r="V32" s="1"/>
      <c r="W32" s="1"/>
      <c r="X32" s="1"/>
      <c r="Y32" s="1"/>
    </row>
    <row r="33" spans="1:25" ht="13.8" x14ac:dyDescent="0.25">
      <c r="A33" s="5"/>
      <c r="B33" s="48"/>
      <c r="C33" s="49"/>
      <c r="D33" s="49"/>
      <c r="E33" s="50"/>
      <c r="F33" s="51"/>
      <c r="G33" s="49"/>
      <c r="H33" s="49"/>
      <c r="I33" s="49"/>
      <c r="J33" s="52"/>
      <c r="K33" s="17"/>
      <c r="L33" s="75"/>
      <c r="M33" s="5"/>
      <c r="N33" s="5"/>
      <c r="O33" s="5"/>
      <c r="P33" s="5"/>
      <c r="Q33" s="5"/>
      <c r="R33" s="1"/>
      <c r="S33" s="1"/>
      <c r="T33" s="1"/>
      <c r="U33" s="1"/>
      <c r="V33" s="1"/>
      <c r="W33" s="1"/>
      <c r="X33" s="1"/>
      <c r="Y33" s="1"/>
    </row>
    <row r="34" spans="1:25" ht="13.8" x14ac:dyDescent="0.25">
      <c r="A34" s="5"/>
      <c r="B34" s="5"/>
      <c r="C34" s="5"/>
      <c r="D34" s="5"/>
      <c r="E34" s="6"/>
      <c r="F34" s="53"/>
      <c r="G34" s="5"/>
      <c r="H34" s="5"/>
      <c r="I34" s="5"/>
      <c r="J34" s="5"/>
      <c r="K34" s="13"/>
      <c r="L34" s="74"/>
      <c r="M34" s="5"/>
      <c r="N34" s="5"/>
      <c r="O34" s="5"/>
      <c r="P34" s="5"/>
      <c r="Q34" s="5"/>
      <c r="R34" s="1"/>
      <c r="S34" s="1"/>
      <c r="T34" s="1"/>
      <c r="U34" s="1"/>
      <c r="V34" s="1"/>
      <c r="W34" s="1"/>
      <c r="X34" s="1"/>
      <c r="Y34" s="1"/>
    </row>
    <row r="35" spans="1:25" ht="13.8" x14ac:dyDescent="0.25">
      <c r="A35" s="1"/>
      <c r="B35" s="1"/>
      <c r="C35" s="1"/>
      <c r="D35" s="1"/>
      <c r="E35" s="2"/>
      <c r="F35" s="4"/>
      <c r="G35" s="1"/>
      <c r="H35" s="1"/>
      <c r="I35" s="1"/>
      <c r="J35" s="1"/>
      <c r="K35" s="1"/>
      <c r="L35" s="7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3.8" hidden="1" x14ac:dyDescent="0.25">
      <c r="A36" s="1"/>
      <c r="B36" s="1"/>
      <c r="C36" s="1"/>
      <c r="D36" s="1"/>
      <c r="E36" s="2"/>
      <c r="F36" s="2"/>
      <c r="G36" s="1"/>
      <c r="H36" s="1"/>
      <c r="I36" s="1"/>
      <c r="J36" s="1"/>
      <c r="K36" s="1"/>
      <c r="L36" s="7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3.8" hidden="1" x14ac:dyDescent="0.25">
      <c r="A37" s="1"/>
      <c r="B37" s="1" t="s">
        <v>19</v>
      </c>
      <c r="C37" s="1"/>
      <c r="D37" s="1"/>
      <c r="E37" s="2"/>
      <c r="F37" s="2"/>
      <c r="G37" s="1"/>
      <c r="H37" s="1"/>
      <c r="I37" s="1"/>
      <c r="J37" s="1"/>
      <c r="K37" s="1"/>
      <c r="L37" s="7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3.8" x14ac:dyDescent="0.25">
      <c r="A38" s="1"/>
      <c r="B38" s="1"/>
      <c r="C38" s="1"/>
      <c r="D38" s="1"/>
      <c r="E38" s="2"/>
      <c r="F38" s="2"/>
      <c r="G38" s="1"/>
      <c r="H38" s="1"/>
      <c r="I38" s="1"/>
      <c r="J38" s="1"/>
      <c r="K38" s="1"/>
      <c r="L38" s="7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3.8" x14ac:dyDescent="0.25">
      <c r="A39" s="1"/>
      <c r="B39" s="1"/>
      <c r="C39" s="1"/>
      <c r="D39" s="1"/>
      <c r="E39" s="2"/>
      <c r="F39" s="2"/>
      <c r="G39" s="1"/>
      <c r="H39" s="1"/>
      <c r="I39" s="1"/>
      <c r="J39" s="1"/>
      <c r="K39" s="1"/>
      <c r="L39" s="79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3.8" x14ac:dyDescent="0.25">
      <c r="A40" s="1"/>
      <c r="B40" s="1"/>
      <c r="C40" s="1"/>
      <c r="D40" s="1"/>
      <c r="E40" s="2"/>
      <c r="F40" s="2"/>
      <c r="G40" s="1"/>
      <c r="H40" s="1"/>
      <c r="I40" s="1"/>
      <c r="J40" s="1"/>
      <c r="K40" s="1"/>
      <c r="L40" s="7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3.8" x14ac:dyDescent="0.25">
      <c r="A41" s="1"/>
      <c r="B41" s="1"/>
      <c r="C41" s="1"/>
      <c r="D41" s="1"/>
      <c r="E41" s="2"/>
      <c r="F41" s="2"/>
      <c r="G41" s="1"/>
      <c r="H41" s="1"/>
      <c r="I41" s="1"/>
      <c r="J41" s="1"/>
      <c r="K41" s="1"/>
      <c r="L41" s="79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</sheetData>
  <sheetProtection algorithmName="SHA-512" hashValue="vbcAaw7Bsp//vWwLxGt2XA+59jAh9U70ekeDQZKU+GeG8TOMjxjvxwNHUrO/Jp6jAfu9+uqgY6UUip6pgg/LNQ==" saltValue="YjxHgJhsno/8ay9cwis9Dg==" spinCount="100000" sheet="1" formatCells="0" formatColumns="0" formatRows="0" insertColumns="0" insertRows="0" insertHyperlinks="0" deleteColumns="0" deleteRows="0" sort="0" autoFilter="0" pivotTables="0"/>
  <mergeCells count="8">
    <mergeCell ref="B17:B18"/>
    <mergeCell ref="G19:I24"/>
    <mergeCell ref="B7:B9"/>
    <mergeCell ref="G6:I6"/>
    <mergeCell ref="G7:I7"/>
    <mergeCell ref="G8:I8"/>
    <mergeCell ref="G9:I9"/>
    <mergeCell ref="G11:I15"/>
  </mergeCells>
  <dataValidations count="3">
    <dataValidation type="whole" allowBlank="1" showInputMessage="1" showErrorMessage="1" errorTitle="Fejl" error="Antal dage med morgenmad er højere end antallet af fulde rejsedøgn" sqref="D15 D23" xr:uid="{2927922F-1883-44EB-8724-C5D3545C4EC3}">
      <formula1>0</formula1>
      <formula2>C11</formula2>
    </dataValidation>
    <dataValidation type="whole" allowBlank="1" showInputMessage="1" showErrorMessage="1" errorTitle="Fejl" error="Antal dage med morgenmad er højere end antallet af fulde rejsedøgn._x000a_" sqref="D13 D21" xr:uid="{3079588C-3EFD-47C4-8C15-DC3C843BBE22}">
      <formula1>0</formula1>
      <formula2>C11</formula2>
    </dataValidation>
    <dataValidation type="whole" allowBlank="1" showInputMessage="1" showErrorMessage="1" errorTitle="Fejl" error="Antal dage med frokost er højere end antallet af fulde rejsedøgn." sqref="D14 D22" xr:uid="{45264F47-54B2-49C3-8561-6E5EFD7BA322}">
      <formula1>0</formula1>
      <formula2>C11</formula2>
    </dataValidation>
  </dataValidations>
  <pageMargins left="0.75" right="0.75" top="1" bottom="1" header="0.5" footer="0.5"/>
  <pageSetup paperSize="9" scale="9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8CC94-80D8-48AC-9CB5-6F356C19C4E4}">
  <sheetPr codeName="Sheet3"/>
  <dimension ref="J14:N69"/>
  <sheetViews>
    <sheetView topLeftCell="A49" workbookViewId="0">
      <selection activeCell="M72" sqref="M72"/>
    </sheetView>
  </sheetViews>
  <sheetFormatPr defaultRowHeight="13.8" x14ac:dyDescent="0.25"/>
  <cols>
    <col min="10" max="10" width="9" style="84"/>
  </cols>
  <sheetData>
    <row r="14" spans="14:14" x14ac:dyDescent="0.25">
      <c r="N14">
        <v>30500</v>
      </c>
    </row>
    <row r="26" spans="10:10" x14ac:dyDescent="0.25">
      <c r="J26" s="84">
        <v>477</v>
      </c>
    </row>
    <row r="31" spans="10:10" x14ac:dyDescent="0.25">
      <c r="J31" s="84">
        <v>357.75</v>
      </c>
    </row>
    <row r="54" spans="10:10" x14ac:dyDescent="0.25">
      <c r="J54" s="84">
        <v>555</v>
      </c>
    </row>
    <row r="67" spans="10:10" x14ac:dyDescent="0.25">
      <c r="J67" s="86">
        <v>0.15</v>
      </c>
    </row>
    <row r="68" spans="10:10" x14ac:dyDescent="0.25">
      <c r="J68" s="86">
        <v>0.3</v>
      </c>
    </row>
    <row r="69" spans="10:10" x14ac:dyDescent="0.25">
      <c r="J69" s="86">
        <v>0.3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0E4EE25A7DC2448E3BB0AC7A9C611E" ma:contentTypeVersion="12" ma:contentTypeDescription="Create a new document." ma:contentTypeScope="" ma:versionID="97f2912c1dc6aac50ee04c3866d0080e">
  <xsd:schema xmlns:xsd="http://www.w3.org/2001/XMLSchema" xmlns:xs="http://www.w3.org/2001/XMLSchema" xmlns:p="http://schemas.microsoft.com/office/2006/metadata/properties" xmlns:ns3="cd948222-c0c8-4c71-b4b7-58edf093bd4f" xmlns:ns4="5b1f2bff-ec8c-4f95-8672-5448002e43e1" targetNamespace="http://schemas.microsoft.com/office/2006/metadata/properties" ma:root="true" ma:fieldsID="0cc94c282831abcc7ef31da086cd8afa" ns3:_="" ns4:_="">
    <xsd:import namespace="cd948222-c0c8-4c71-b4b7-58edf093bd4f"/>
    <xsd:import namespace="5b1f2bff-ec8c-4f95-8672-5448002e43e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948222-c0c8-4c71-b4b7-58edf093bd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f2bff-ec8c-4f95-8672-5448002e43e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BA1975-E8C4-4690-B9A7-5BDFCAC7F6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948222-c0c8-4c71-b4b7-58edf093bd4f"/>
    <ds:schemaRef ds:uri="5b1f2bff-ec8c-4f95-8672-5448002e43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EB18ED-5EC5-495D-AE1F-E2A136885C52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5b1f2bff-ec8c-4f95-8672-5448002e43e1"/>
    <ds:schemaRef ds:uri="http://schemas.microsoft.com/office/infopath/2007/PartnerControls"/>
    <ds:schemaRef ds:uri="http://schemas.microsoft.com/office/2006/metadata/properties"/>
    <ds:schemaRef ds:uri="cd948222-c0c8-4c71-b4b7-58edf093bd4f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8BB00B1-4C59-4050-8554-4029D265FD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Differencefradrag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Tine Harboe Pedersen</dc:creator>
  <cp:lastModifiedBy>Schleimann, Tine Harboe Tvede</cp:lastModifiedBy>
  <cp:lastPrinted>2019-03-01T13:44:55Z</cp:lastPrinted>
  <dcterms:created xsi:type="dcterms:W3CDTF">2017-02-17T12:02:42Z</dcterms:created>
  <dcterms:modified xsi:type="dcterms:W3CDTF">2024-02-08T07:25:05Z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0x010100350E4EE25A7DC2448E3BB0AC7A9C611E</vt:lpwstr>
  </property>
  <property fmtid="{D5CDD505-2E9C-101B-9397-08002B2CF9AE}" pid="3" name="MSIP_Label_ea60d57e-af5b-4752-ac57-3e4f28ca11dc_Enabled">
    <vt:lpwstr>true</vt:lpwstr>
  </property>
  <property fmtid="{D5CDD505-2E9C-101B-9397-08002B2CF9AE}" pid="4" name="MSIP_Label_ea60d57e-af5b-4752-ac57-3e4f28ca11dc_SetDate">
    <vt:lpwstr>2022-03-16T09:31:56Z</vt:lpwstr>
  </property>
  <property fmtid="{D5CDD505-2E9C-101B-9397-08002B2CF9AE}" pid="5" name="MSIP_Label_ea60d57e-af5b-4752-ac57-3e4f28ca11dc_Method">
    <vt:lpwstr>Standard</vt:lpwstr>
  </property>
  <property fmtid="{D5CDD505-2E9C-101B-9397-08002B2CF9AE}" pid="6" name="MSIP_Label_ea60d57e-af5b-4752-ac57-3e4f28ca11dc_Name">
    <vt:lpwstr>ea60d57e-af5b-4752-ac57-3e4f28ca11dc</vt:lpwstr>
  </property>
  <property fmtid="{D5CDD505-2E9C-101B-9397-08002B2CF9AE}" pid="7" name="MSIP_Label_ea60d57e-af5b-4752-ac57-3e4f28ca11dc_SiteId">
    <vt:lpwstr>36da45f1-dd2c-4d1f-af13-5abe46b99921</vt:lpwstr>
  </property>
  <property fmtid="{D5CDD505-2E9C-101B-9397-08002B2CF9AE}" pid="8" name="MSIP_Label_ea60d57e-af5b-4752-ac57-3e4f28ca11dc_ActionId">
    <vt:lpwstr>ff75fca1-0a79-4f49-87b4-fcb2047b2ddb</vt:lpwstr>
  </property>
  <property fmtid="{D5CDD505-2E9C-101B-9397-08002B2CF9AE}" pid="9" name="MSIP_Label_ea60d57e-af5b-4752-ac57-3e4f28ca11dc_ContentBits">
    <vt:lpwstr>0</vt:lpwstr>
  </property>
</Properties>
</file>